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-105" yWindow="-105" windowWidth="23250" windowHeight="12450" tabRatio="84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68" i="6"/>
  <c r="G67" i="6" s="1"/>
  <c r="G61" i="6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4" i="6"/>
  <c r="F45" i="6"/>
  <c r="F37" i="6"/>
  <c r="F35" i="6"/>
  <c r="F28" i="6"/>
  <c r="F16" i="6"/>
  <c r="E75" i="6"/>
  <c r="E67" i="6"/>
  <c r="E54" i="6"/>
  <c r="E45" i="6"/>
  <c r="E37" i="6"/>
  <c r="E35" i="6"/>
  <c r="E28" i="6"/>
  <c r="E16" i="6"/>
  <c r="D75" i="6"/>
  <c r="D67" i="6"/>
  <c r="D54" i="6"/>
  <c r="D45" i="6"/>
  <c r="D37" i="6"/>
  <c r="D35" i="6"/>
  <c r="D28" i="6"/>
  <c r="D16" i="6"/>
  <c r="C75" i="6"/>
  <c r="C67" i="6"/>
  <c r="C54" i="6"/>
  <c r="C45" i="6"/>
  <c r="C37" i="6"/>
  <c r="C35" i="6"/>
  <c r="C28" i="6"/>
  <c r="C16" i="6"/>
  <c r="B75" i="6"/>
  <c r="B67" i="6"/>
  <c r="B54" i="6"/>
  <c r="B45" i="6"/>
  <c r="B37" i="6"/>
  <c r="B35" i="6"/>
  <c r="B28" i="6"/>
  <c r="B16" i="6"/>
  <c r="G59" i="6" l="1"/>
  <c r="G75" i="6"/>
  <c r="F65" i="6"/>
  <c r="C65" i="6"/>
  <c r="E65" i="6"/>
  <c r="C41" i="6"/>
  <c r="F41" i="6"/>
  <c r="D41" i="6"/>
  <c r="G28" i="6"/>
  <c r="B41" i="6"/>
  <c r="B65" i="6"/>
  <c r="G54" i="6"/>
  <c r="D65" i="6"/>
  <c r="E41" i="6"/>
  <c r="G45" i="6"/>
  <c r="G16" i="6"/>
  <c r="G37" i="6"/>
  <c r="F70" i="6" l="1"/>
  <c r="G65" i="6"/>
  <c r="C70" i="6"/>
  <c r="E70" i="6"/>
  <c r="D70" i="6"/>
  <c r="G41" i="6"/>
  <c r="G42" i="6" s="1"/>
  <c r="B70" i="6"/>
  <c r="G70" i="6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<sst xmlns="http://schemas.openxmlformats.org/spreadsheetml/2006/main" count="253" uniqueCount="186">
  <si>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</si>
  <si>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</si>
  <si>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</si>
  <si>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</si>
  <si>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</si>
  <si>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</si>
  <si>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</si>
  <si>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</si>
  <si>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</si>
  <si>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</si>
  <si>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</si>
  <si>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</si>
  <si>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</si>
  <si>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</si>
  <si>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</si>
  <si>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</si>
  <si>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</si>
  <si>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</si>
  <si>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</si>
  <si>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</si>
  <si>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</si>
  <si>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</si>
  <si>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</si>
  <si>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</si>
  <si>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</si>
  <si>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</si>
  <si>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</si>
  <si>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</si>
  <si>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</si>
  <si>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</si>
  <si>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</si>
  <si>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</si>
  <si>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</si>
  <si>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</si>
  <si>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</si>
  <si>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</si>
  <si>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</si>
  <si>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</si>
  <si>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</si>
  <si>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</si>
  <si>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</si>
  <si>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</si>
  <si>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</si>
  <si>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</si>
  <si>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</si>
  <si>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</si>
  <si>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</si>
  <si>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</si>
  <si>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</si>
  <si>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</si>
  <si>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</si>
  <si>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</si>
  <si>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</si>
  <si>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</si>
  <si>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</si>
  <si>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</si>
  <si>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</si>
  <si>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</si>
  <si>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</si>
  <si>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</si>
  <si>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</si>
  <si>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</si>
  <si>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</si>
  <si>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</si>
  <si>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</si>
  <si>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</si>
  <si>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</si>
  <si>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</si>
  <si>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</si>
  <si>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</si>
  <si>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</si>
  <si>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</si>
  <si>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</si>
  <si>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</si>
  <si>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</si>
  <si>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</si>
  <si>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</si>
  <si>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</si>
  <si>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</si>
  <si>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</si>
  <si>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</si>
  <si>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</si>
  <si>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</si>
  <si>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</si>
  <si>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</si>
  <si>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</si>
  <si>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</si>
  <si>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</si>
  <si>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</si>
  <si>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</si>
  <si>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</si>
  <si>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</si>
  <si>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</si>
  <si>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</si>
  <si>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</si>
  <si>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</si>
  <si>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</si>
  <si>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</si>
  <si>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</si>
  <si>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</si>
  <si>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</si>
  <si>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</si>
  <si>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</si>
  <si>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</si>
  <si>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</si>
  <si>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</si>
  <si>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</si>
  <si>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</si>
  <si>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</si>
  <si>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</si>
  <si>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</si>
  <si>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</si>
  <si>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</si>
  <si>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</si>
  <si>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</si>
  <si>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</si>
  <si>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</si>
  <si>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</si>
  <si>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</si>
  <si>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</si>
  <si>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</si>
  <si>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</si>
  <si>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</si>
  <si>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</si>
  <si>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</si>
  <si>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</si>
  <si>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</si>
  <si>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</si>
  <si>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</si>
  <si>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</si>
  <si>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</si>
  <si>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</si>
  <si>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</si>
  <si>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</si>
  <si>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</si>
  <si>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</si>
  <si>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</si>
  <si>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</si>
  <si>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</si>
  <si>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</si>
  <si>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</si>
  <si>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</si>
  <si>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</si>
  <si>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</si>
  <si>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</si>
  <si>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</si>
  <si>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</si>
  <si>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</si>
  <si>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</si>
  <si>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</si>
  <si>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</si>
  <si>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</si>
  <si>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</si>
  <si>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</si>
  <si>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</si>
  <si>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</si>
  <si>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</si>
  <si>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</si>
  <si>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</si>
  <si>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</si>
  <si>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</si>
  <si>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</si>
  <si>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</si>
  <si>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</si>
  <si>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</si>
  <si>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</si>
  <si>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</si>
  <si>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</si>
  <si>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</si>
  <si>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</si>
  <si>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</si>
  <si>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</si>
  <si>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</si>
  <si>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</si>
  <si>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</si>
  <si>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</si>
  <si>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</si>
  <si>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</si>
  <si>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</si>
  <si>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</si>
  <si>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</si>
  <si>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</si>
  <si>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</si>
  <si>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</si>
  <si>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LEON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</si>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</sst>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76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4.5703125" bestFit="1" customWidth="1"/>
    <col min="9" max="9" width="16.7109375" bestFit="1" customWidth="1"/>
  </cols>
  <sheetData>
    <row r="1" spans="1:7" ht="40.9" customHeight="1" x14ac:dyDescent="0.25">
      <c r="A1" s="69" t="s">
        <v>2</v>
      </c>
      <c r="B1" s="70"/>
      <c r="C1" s="70"/>
      <c r="D1" s="70"/>
      <c r="E1" s="70"/>
      <c r="F1" s="70"/>
      <c r="G1" s="71"/>
    </row>
    <row r="2" spans="1:7" x14ac:dyDescent="0.25">
      <c r="A2" s="43" t="s">
        <v>184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185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x14ac:dyDescent="0.25">
      <c r="A6" s="72" t="s">
        <v>4</v>
      </c>
      <c r="B6" s="74" t="s">
        <v>5</v>
      </c>
      <c r="C6" s="74"/>
      <c r="D6" s="74"/>
      <c r="E6" s="74"/>
      <c r="F6" s="74"/>
      <c r="G6" s="74" t="s">
        <v>6</v>
      </c>
    </row>
    <row r="7" spans="1:7" ht="30" x14ac:dyDescent="0.25">
      <c r="A7" s="73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4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1800363352.48</v>
      </c>
      <c r="C9" s="14">
        <v>112509892.36000001</v>
      </c>
      <c r="D9" s="14">
        <v>1912873244.8399994</v>
      </c>
      <c r="E9" s="14">
        <v>1914651741.2299998</v>
      </c>
      <c r="F9" s="14">
        <v>1914671759.4699998</v>
      </c>
      <c r="G9" s="14">
        <f>F9-B9</f>
        <v>114308406.98999977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14</v>
      </c>
      <c r="B11" s="14">
        <v>0</v>
      </c>
      <c r="C11" s="14">
        <v>47576.2</v>
      </c>
      <c r="D11" s="14">
        <v>47576.2</v>
      </c>
      <c r="E11" s="14">
        <v>70104.86</v>
      </c>
      <c r="F11" s="14">
        <v>70104.86</v>
      </c>
      <c r="G11" s="14">
        <f t="shared" ref="G11:G15" si="0">F11-B11</f>
        <v>70104.86</v>
      </c>
    </row>
    <row r="12" spans="1:7" x14ac:dyDescent="0.25">
      <c r="A12" s="19" t="s">
        <v>15</v>
      </c>
      <c r="B12" s="14">
        <v>406480209.44999999</v>
      </c>
      <c r="C12" s="14">
        <v>41185713.229999997</v>
      </c>
      <c r="D12" s="14">
        <v>447665922.68000001</v>
      </c>
      <c r="E12" s="14">
        <v>459335046.54999995</v>
      </c>
      <c r="F12" s="14">
        <v>459331535.62999994</v>
      </c>
      <c r="G12" s="14">
        <f t="shared" si="0"/>
        <v>52851326.179999948</v>
      </c>
    </row>
    <row r="13" spans="1:7" x14ac:dyDescent="0.25">
      <c r="A13" s="19" t="s">
        <v>16</v>
      </c>
      <c r="B13" s="14">
        <v>236598869.75</v>
      </c>
      <c r="C13" s="14">
        <v>75036373.829999998</v>
      </c>
      <c r="D13" s="14">
        <v>311635243.57999998</v>
      </c>
      <c r="E13" s="14">
        <v>321095762.70999992</v>
      </c>
      <c r="F13" s="14">
        <v>321095762.70999992</v>
      </c>
      <c r="G13" s="14">
        <f t="shared" si="0"/>
        <v>84496892.959999919</v>
      </c>
    </row>
    <row r="14" spans="1:7" x14ac:dyDescent="0.25">
      <c r="A14" s="19" t="s">
        <v>17</v>
      </c>
      <c r="B14" s="14">
        <v>248728779.58000001</v>
      </c>
      <c r="C14" s="14">
        <v>76591922.530000001</v>
      </c>
      <c r="D14" s="14">
        <v>325320702.11000001</v>
      </c>
      <c r="E14" s="14">
        <v>298148707.18999994</v>
      </c>
      <c r="F14" s="14">
        <v>298852282.70999992</v>
      </c>
      <c r="G14" s="14">
        <f t="shared" si="0"/>
        <v>50123503.129999906</v>
      </c>
    </row>
    <row r="15" spans="1:7" x14ac:dyDescent="0.25">
      <c r="A15" s="19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f t="shared" si="0"/>
        <v>0</v>
      </c>
    </row>
    <row r="16" spans="1:7" x14ac:dyDescent="0.25">
      <c r="A16" s="41" t="s">
        <v>19</v>
      </c>
      <c r="B16" s="14">
        <f t="shared" ref="B16:G16" si="1">SUM(B17:B27)</f>
        <v>3677367671.1499996</v>
      </c>
      <c r="C16" s="14">
        <f t="shared" si="1"/>
        <v>0.01</v>
      </c>
      <c r="D16" s="14">
        <f t="shared" si="1"/>
        <v>3677367671.1599998</v>
      </c>
      <c r="E16" s="14">
        <f t="shared" si="1"/>
        <v>3709877402.9799995</v>
      </c>
      <c r="F16" s="14">
        <f t="shared" si="1"/>
        <v>3709877402.9799995</v>
      </c>
      <c r="G16" s="14">
        <f t="shared" si="1"/>
        <v>32509731.829999734</v>
      </c>
    </row>
    <row r="17" spans="1:7" x14ac:dyDescent="0.25">
      <c r="A17" s="36" t="s">
        <v>20</v>
      </c>
      <c r="B17" s="14">
        <v>2646955918.96</v>
      </c>
      <c r="C17" s="14">
        <v>0</v>
      </c>
      <c r="D17" s="14">
        <v>2646955918.96</v>
      </c>
      <c r="E17" s="14">
        <v>2700462255.9899998</v>
      </c>
      <c r="F17" s="14">
        <v>2700462255.9899998</v>
      </c>
      <c r="G17" s="14">
        <f>F17-B17</f>
        <v>53506337.029999733</v>
      </c>
    </row>
    <row r="18" spans="1:7" x14ac:dyDescent="0.25">
      <c r="A18" s="36" t="s">
        <v>21</v>
      </c>
      <c r="B18" s="14">
        <v>241981576.93000001</v>
      </c>
      <c r="C18" s="14">
        <v>0.01</v>
      </c>
      <c r="D18" s="14">
        <v>241981576.94</v>
      </c>
      <c r="E18" s="14">
        <v>280011899.46999997</v>
      </c>
      <c r="F18" s="14">
        <v>280011899.46999997</v>
      </c>
      <c r="G18" s="14">
        <f t="shared" ref="G18:G27" si="2">F18-B18</f>
        <v>38030322.539999962</v>
      </c>
    </row>
    <row r="19" spans="1:7" x14ac:dyDescent="0.25">
      <c r="A19" s="36" t="s">
        <v>22</v>
      </c>
      <c r="B19" s="14">
        <v>275189240.69999999</v>
      </c>
      <c r="C19" s="14">
        <v>0</v>
      </c>
      <c r="D19" s="14">
        <v>275189240.69999999</v>
      </c>
      <c r="E19" s="14">
        <v>215300115.06</v>
      </c>
      <c r="F19" s="14">
        <v>215300115.06</v>
      </c>
      <c r="G19" s="14">
        <f t="shared" si="2"/>
        <v>-59889125.639999986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2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2"/>
        <v>0</v>
      </c>
    </row>
    <row r="22" spans="1:7" x14ac:dyDescent="0.25">
      <c r="A22" s="36" t="s">
        <v>25</v>
      </c>
      <c r="B22" s="14">
        <v>18118743.440000001</v>
      </c>
      <c r="C22" s="14">
        <v>0</v>
      </c>
      <c r="D22" s="14">
        <v>18118743.440000001</v>
      </c>
      <c r="E22" s="14">
        <v>19475127.59</v>
      </c>
      <c r="F22" s="14">
        <v>19475127.59</v>
      </c>
      <c r="G22" s="14">
        <f t="shared" si="2"/>
        <v>1356384.1499999985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2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2"/>
        <v>0</v>
      </c>
    </row>
    <row r="25" spans="1:7" x14ac:dyDescent="0.25">
      <c r="A25" s="36" t="s">
        <v>28</v>
      </c>
      <c r="B25" s="14">
        <v>44062725.340000004</v>
      </c>
      <c r="C25" s="14">
        <v>0.01</v>
      </c>
      <c r="D25" s="14">
        <v>44062725.350000001</v>
      </c>
      <c r="E25" s="14">
        <v>46926252.939999998</v>
      </c>
      <c r="F25" s="14">
        <v>46926252.939999998</v>
      </c>
      <c r="G25" s="14">
        <f t="shared" si="2"/>
        <v>2863527.599999994</v>
      </c>
    </row>
    <row r="26" spans="1:7" x14ac:dyDescent="0.25">
      <c r="A26" s="36" t="s">
        <v>29</v>
      </c>
      <c r="B26" s="14">
        <v>451059465.77999997</v>
      </c>
      <c r="C26" s="14">
        <v>-0.01</v>
      </c>
      <c r="D26" s="14">
        <v>451059465.76999998</v>
      </c>
      <c r="E26" s="14">
        <v>475670054</v>
      </c>
      <c r="F26" s="14">
        <v>475670054</v>
      </c>
      <c r="G26" s="14">
        <f t="shared" si="2"/>
        <v>24610588.220000029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-27968302.069999997</v>
      </c>
      <c r="F27" s="14">
        <v>-27968302.069999997</v>
      </c>
      <c r="G27" s="14">
        <f t="shared" si="2"/>
        <v>-27968302.069999997</v>
      </c>
    </row>
    <row r="28" spans="1:7" x14ac:dyDescent="0.25">
      <c r="A28" s="19" t="s">
        <v>31</v>
      </c>
      <c r="B28" s="14">
        <f t="shared" ref="B28:G28" si="3">SUM(B29:B33)</f>
        <v>63788759.340000004</v>
      </c>
      <c r="C28" s="14">
        <f t="shared" si="3"/>
        <v>0</v>
      </c>
      <c r="D28" s="14">
        <f t="shared" si="3"/>
        <v>63788759.340000004</v>
      </c>
      <c r="E28" s="14">
        <f t="shared" si="3"/>
        <v>62571830.200000003</v>
      </c>
      <c r="F28" s="14">
        <f t="shared" si="3"/>
        <v>62571830.200000003</v>
      </c>
      <c r="G28" s="14">
        <f t="shared" si="3"/>
        <v>-1216929.1400000022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141022.09</v>
      </c>
      <c r="F29" s="14">
        <v>141022.09</v>
      </c>
      <c r="G29" s="14">
        <f>F29-B29</f>
        <v>141022.09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4" si="4">F30-B30</f>
        <v>0</v>
      </c>
    </row>
    <row r="31" spans="1:7" x14ac:dyDescent="0.25">
      <c r="A31" s="36" t="s">
        <v>34</v>
      </c>
      <c r="B31" s="14">
        <v>52532713.530000001</v>
      </c>
      <c r="C31" s="14">
        <v>0</v>
      </c>
      <c r="D31" s="14">
        <v>52532713.530000001</v>
      </c>
      <c r="E31" s="14">
        <v>50462147.68</v>
      </c>
      <c r="F31" s="14">
        <v>50462147.68</v>
      </c>
      <c r="G31" s="14">
        <f t="shared" si="4"/>
        <v>-2070565.8500000015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4"/>
        <v>0</v>
      </c>
    </row>
    <row r="33" spans="1:7" ht="14.45" customHeight="1" x14ac:dyDescent="0.25">
      <c r="A33" s="36" t="s">
        <v>36</v>
      </c>
      <c r="B33" s="14">
        <v>11256045.810000001</v>
      </c>
      <c r="C33" s="14">
        <v>0</v>
      </c>
      <c r="D33" s="14">
        <v>11256045.810000001</v>
      </c>
      <c r="E33" s="14">
        <v>11968660.43</v>
      </c>
      <c r="F33" s="14">
        <v>11968660.43</v>
      </c>
      <c r="G33" s="14">
        <f t="shared" si="4"/>
        <v>712614.61999999918</v>
      </c>
    </row>
    <row r="34" spans="1:7" ht="14.45" customHeight="1" x14ac:dyDescent="0.25">
      <c r="A34" s="19" t="s">
        <v>37</v>
      </c>
      <c r="B34" s="14">
        <v>8567229.3200000003</v>
      </c>
      <c r="C34" s="14">
        <v>70549643.840000004</v>
      </c>
      <c r="D34" s="14">
        <v>79116873.159999996</v>
      </c>
      <c r="E34" s="14">
        <v>84368832.769999996</v>
      </c>
      <c r="F34" s="14">
        <v>84368832.769999996</v>
      </c>
      <c r="G34" s="14">
        <f t="shared" si="4"/>
        <v>75801603.449999988</v>
      </c>
    </row>
    <row r="35" spans="1:7" ht="14.45" customHeight="1" x14ac:dyDescent="0.25">
      <c r="A35" s="19" t="s">
        <v>38</v>
      </c>
      <c r="B35" s="14">
        <f t="shared" ref="B35:G35" si="5">B36</f>
        <v>0</v>
      </c>
      <c r="C35" s="14">
        <f t="shared" si="5"/>
        <v>0</v>
      </c>
      <c r="D35" s="14">
        <f t="shared" si="5"/>
        <v>0</v>
      </c>
      <c r="E35" s="14">
        <f t="shared" si="5"/>
        <v>0</v>
      </c>
      <c r="F35" s="14">
        <f t="shared" si="5"/>
        <v>0</v>
      </c>
      <c r="G35" s="14">
        <f t="shared" si="5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f t="shared" ref="B37:G37" si="6">B38+B39</f>
        <v>0</v>
      </c>
      <c r="C37" s="14">
        <f t="shared" si="6"/>
        <v>0</v>
      </c>
      <c r="D37" s="14">
        <f t="shared" si="6"/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7">SUM(B9,B10,B11,B12,B13,B14,B15,B16,B28,B34,B35,B37)</f>
        <v>6441894871.0699997</v>
      </c>
      <c r="C41" s="2">
        <f t="shared" si="7"/>
        <v>375921122</v>
      </c>
      <c r="D41" s="2">
        <f t="shared" si="7"/>
        <v>6817815993.0699997</v>
      </c>
      <c r="E41" s="2">
        <f t="shared" si="7"/>
        <v>6850119428.4899988</v>
      </c>
      <c r="F41" s="2">
        <f t="shared" si="7"/>
        <v>6850839511.329999</v>
      </c>
      <c r="G41" s="2">
        <f t="shared" si="7"/>
        <v>408944640.25999928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408944640.25999928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8">SUM(B46:B53)</f>
        <v>2177774426.9700003</v>
      </c>
      <c r="C45" s="14">
        <f t="shared" si="8"/>
        <v>-58386798.950000003</v>
      </c>
      <c r="D45" s="14">
        <f t="shared" si="8"/>
        <v>2119387628.02</v>
      </c>
      <c r="E45" s="14">
        <f t="shared" si="8"/>
        <v>2124589517.98</v>
      </c>
      <c r="F45" s="14">
        <f t="shared" si="8"/>
        <v>2124589517.98</v>
      </c>
      <c r="G45" s="14">
        <f t="shared" si="8"/>
        <v>-53184908.990000129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9">F47-B47</f>
        <v>0</v>
      </c>
    </row>
    <row r="48" spans="1:7" x14ac:dyDescent="0.25">
      <c r="A48" s="37" t="s">
        <v>49</v>
      </c>
      <c r="B48" s="14">
        <v>600594617.07000005</v>
      </c>
      <c r="C48" s="14">
        <v>-63050198.450000003</v>
      </c>
      <c r="D48" s="14">
        <v>537544418.62</v>
      </c>
      <c r="E48" s="14">
        <v>541480146.19000006</v>
      </c>
      <c r="F48" s="14">
        <v>541480146.19000006</v>
      </c>
      <c r="G48" s="14">
        <f t="shared" si="9"/>
        <v>-59114470.879999995</v>
      </c>
    </row>
    <row r="49" spans="1:7" ht="30" x14ac:dyDescent="0.25">
      <c r="A49" s="37" t="s">
        <v>50</v>
      </c>
      <c r="B49" s="14">
        <v>1577179809.9000001</v>
      </c>
      <c r="C49" s="14">
        <v>4663399.5</v>
      </c>
      <c r="D49" s="14">
        <v>1581843209.4000001</v>
      </c>
      <c r="E49" s="14">
        <v>1583109371.79</v>
      </c>
      <c r="F49" s="14">
        <v>1583109371.79</v>
      </c>
      <c r="G49" s="14">
        <f t="shared" si="9"/>
        <v>5929561.8899998665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9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9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9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0">SUM(B55:B58)</f>
        <v>500000</v>
      </c>
      <c r="C54" s="14">
        <f t="shared" si="10"/>
        <v>0</v>
      </c>
      <c r="D54" s="14">
        <f t="shared" si="10"/>
        <v>500000</v>
      </c>
      <c r="E54" s="14">
        <f t="shared" si="10"/>
        <v>0</v>
      </c>
      <c r="F54" s="14">
        <f t="shared" si="10"/>
        <v>0</v>
      </c>
      <c r="G54" s="14">
        <f t="shared" si="10"/>
        <v>-500000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1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1"/>
        <v>0</v>
      </c>
    </row>
    <row r="58" spans="1:7" x14ac:dyDescent="0.25">
      <c r="A58" s="38" t="s">
        <v>59</v>
      </c>
      <c r="B58" s="14">
        <v>500000</v>
      </c>
      <c r="C58" s="14">
        <v>0</v>
      </c>
      <c r="D58" s="14">
        <v>500000</v>
      </c>
      <c r="E58" s="14">
        <v>0</v>
      </c>
      <c r="F58" s="14">
        <v>0</v>
      </c>
      <c r="G58" s="14">
        <f t="shared" si="11"/>
        <v>-500000</v>
      </c>
    </row>
    <row r="59" spans="1:7" x14ac:dyDescent="0.25">
      <c r="A59" s="19" t="s">
        <v>60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 t="shared" ref="G59" si="12">SUM(G60:G61)</f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3">F61-B61</f>
        <v>0</v>
      </c>
    </row>
    <row r="62" spans="1:7" x14ac:dyDescent="0.25">
      <c r="A62" s="19" t="s">
        <v>63</v>
      </c>
      <c r="B62" s="14">
        <v>50000000</v>
      </c>
      <c r="C62" s="14">
        <v>160983730.08000001</v>
      </c>
      <c r="D62" s="14">
        <v>210983730.08000001</v>
      </c>
      <c r="E62" s="14">
        <v>183753305.61000001</v>
      </c>
      <c r="F62" s="14">
        <v>183753305.61000001</v>
      </c>
      <c r="G62" s="14">
        <f t="shared" si="13"/>
        <v>133753305.61000001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3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9" x14ac:dyDescent="0.25">
      <c r="A65" s="1" t="s">
        <v>65</v>
      </c>
      <c r="B65" s="2">
        <f t="shared" ref="B65:G65" si="14">B45+B54+B59+B62+B63</f>
        <v>2228274426.9700003</v>
      </c>
      <c r="C65" s="2">
        <f t="shared" si="14"/>
        <v>102596931.13000001</v>
      </c>
      <c r="D65" s="2">
        <f t="shared" si="14"/>
        <v>2330871358.0999999</v>
      </c>
      <c r="E65" s="2">
        <f t="shared" si="14"/>
        <v>2308342823.5900002</v>
      </c>
      <c r="F65" s="2">
        <f t="shared" si="14"/>
        <v>2308342823.5900002</v>
      </c>
      <c r="G65" s="2">
        <f t="shared" si="14"/>
        <v>80068396.619999886</v>
      </c>
    </row>
    <row r="66" spans="1:9" x14ac:dyDescent="0.25">
      <c r="A66" s="13"/>
      <c r="B66" s="15"/>
      <c r="C66" s="15"/>
      <c r="D66" s="15"/>
      <c r="E66" s="15"/>
      <c r="F66" s="15"/>
      <c r="G66" s="15"/>
    </row>
    <row r="67" spans="1:9" x14ac:dyDescent="0.25">
      <c r="A67" s="1" t="s">
        <v>66</v>
      </c>
      <c r="B67" s="2">
        <f t="shared" ref="B67:G67" si="15">B68</f>
        <v>0</v>
      </c>
      <c r="C67" s="2">
        <f t="shared" si="15"/>
        <v>3257099252</v>
      </c>
      <c r="D67" s="2">
        <f t="shared" si="15"/>
        <v>3257099252</v>
      </c>
      <c r="E67" s="2">
        <f t="shared" si="15"/>
        <v>524187279.00999999</v>
      </c>
      <c r="F67" s="2">
        <f t="shared" si="15"/>
        <v>524187279.00999999</v>
      </c>
      <c r="G67" s="2">
        <f t="shared" si="15"/>
        <v>524187279.00999999</v>
      </c>
    </row>
    <row r="68" spans="1:9" x14ac:dyDescent="0.25">
      <c r="A68" s="19" t="s">
        <v>67</v>
      </c>
      <c r="B68" s="14">
        <v>0</v>
      </c>
      <c r="C68" s="14">
        <v>3257099252</v>
      </c>
      <c r="D68" s="14">
        <v>3257099252</v>
      </c>
      <c r="E68" s="14">
        <v>524187279.00999999</v>
      </c>
      <c r="F68" s="14">
        <v>524187279.00999999</v>
      </c>
      <c r="G68" s="14">
        <f>F68-B68</f>
        <v>524187279.00999999</v>
      </c>
      <c r="H68" s="68"/>
      <c r="I68" s="68"/>
    </row>
    <row r="69" spans="1:9" x14ac:dyDescent="0.25">
      <c r="A69" s="13"/>
      <c r="B69" s="15"/>
      <c r="C69" s="15"/>
      <c r="D69" s="15"/>
      <c r="E69" s="15"/>
      <c r="F69" s="15"/>
      <c r="G69" s="15"/>
    </row>
    <row r="70" spans="1:9" x14ac:dyDescent="0.25">
      <c r="A70" s="1" t="s">
        <v>68</v>
      </c>
      <c r="B70" s="2">
        <f t="shared" ref="B70:G70" si="16">B41+B65+B67</f>
        <v>8670169298.0400009</v>
      </c>
      <c r="C70" s="2">
        <f t="shared" si="16"/>
        <v>3735617305.1300001</v>
      </c>
      <c r="D70" s="2">
        <f t="shared" si="16"/>
        <v>12405786603.17</v>
      </c>
      <c r="E70" s="2">
        <f t="shared" si="16"/>
        <v>9682649531.0899982</v>
      </c>
      <c r="F70" s="2">
        <f t="shared" si="16"/>
        <v>9683369613.9299984</v>
      </c>
      <c r="G70" s="2">
        <f t="shared" si="16"/>
        <v>1013200315.8899992</v>
      </c>
    </row>
    <row r="71" spans="1:9" x14ac:dyDescent="0.25">
      <c r="A71" s="13"/>
      <c r="B71" s="15"/>
      <c r="C71" s="15"/>
      <c r="D71" s="15"/>
      <c r="E71" s="15"/>
      <c r="F71" s="15"/>
      <c r="G71" s="15"/>
    </row>
    <row r="72" spans="1:9" x14ac:dyDescent="0.25">
      <c r="A72" s="1" t="s">
        <v>69</v>
      </c>
      <c r="B72" s="15"/>
      <c r="C72" s="15"/>
      <c r="D72" s="15"/>
      <c r="E72" s="15"/>
      <c r="F72" s="15"/>
      <c r="G72" s="15"/>
    </row>
    <row r="73" spans="1:9" ht="30" x14ac:dyDescent="0.25">
      <c r="A73" s="28" t="s">
        <v>70</v>
      </c>
      <c r="B73" s="14">
        <v>0</v>
      </c>
      <c r="C73" s="14">
        <v>3057686432.3099999</v>
      </c>
      <c r="D73" s="14">
        <v>3057686432.3099999</v>
      </c>
      <c r="E73" s="14">
        <v>524187279.00999999</v>
      </c>
      <c r="F73" s="14">
        <v>524187279.00999999</v>
      </c>
      <c r="G73" s="14">
        <f>F73-B73</f>
        <v>524187279.00999999</v>
      </c>
    </row>
    <row r="74" spans="1:9" ht="30" x14ac:dyDescent="0.25">
      <c r="A74" s="28" t="s">
        <v>71</v>
      </c>
      <c r="B74" s="14">
        <v>0</v>
      </c>
      <c r="C74" s="14">
        <v>199412819.17999998</v>
      </c>
      <c r="D74" s="14">
        <v>199412819.17999998</v>
      </c>
      <c r="E74" s="14">
        <v>0</v>
      </c>
      <c r="F74" s="14">
        <v>0</v>
      </c>
      <c r="G74" s="14">
        <f>F74-B74</f>
        <v>0</v>
      </c>
    </row>
    <row r="75" spans="1:9" x14ac:dyDescent="0.25">
      <c r="A75" s="5" t="s">
        <v>72</v>
      </c>
      <c r="B75" s="2">
        <f t="shared" ref="B75:G75" si="17">B73+B74</f>
        <v>0</v>
      </c>
      <c r="C75" s="2">
        <f t="shared" si="17"/>
        <v>3257099251.4899998</v>
      </c>
      <c r="D75" s="2">
        <f t="shared" si="17"/>
        <v>3257099251.4899998</v>
      </c>
      <c r="E75" s="2">
        <f t="shared" si="17"/>
        <v>524187279.00999999</v>
      </c>
      <c r="F75" s="2">
        <f t="shared" si="17"/>
        <v>524187279.00999999</v>
      </c>
      <c r="G75" s="2">
        <f t="shared" si="17"/>
        <v>524187279.00999999</v>
      </c>
    </row>
    <row r="76" spans="1:9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35 G9:G15 G60:G76 G55:G58 G38:G53 B54:F54 B64:F67 B69:F72 B75:F75 B37:F45 B36" unlockedFormula="1"/>
    <ignoredError sqref="B28:F28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6" t="s">
        <v>76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1" t="s">
        <v>77</v>
      </c>
      <c r="C7" s="77"/>
      <c r="D7" s="77"/>
      <c r="E7" s="77"/>
      <c r="F7" s="77"/>
      <c r="G7" s="77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92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0" t="s">
        <v>94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0" t="s">
        <v>77</v>
      </c>
      <c r="C7" s="77"/>
      <c r="D7" s="77"/>
      <c r="E7" s="77"/>
      <c r="F7" s="77"/>
      <c r="G7" s="77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108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3" t="s">
        <v>76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f>+F5+1</f>
        <v>2022</v>
      </c>
    </row>
    <row r="6" spans="1:7" ht="32.25" x14ac:dyDescent="0.25">
      <c r="A6" s="75"/>
      <c r="B6" s="85"/>
      <c r="C6" s="85"/>
      <c r="D6" s="85"/>
      <c r="E6" s="85"/>
      <c r="F6" s="85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2" t="s">
        <v>131</v>
      </c>
      <c r="B39" s="82"/>
      <c r="C39" s="82"/>
      <c r="D39" s="82"/>
      <c r="E39" s="82"/>
      <c r="F39" s="82"/>
      <c r="G39" s="82"/>
    </row>
    <row r="40" spans="1:7" x14ac:dyDescent="0.25">
      <c r="A40" s="82" t="s">
        <v>132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133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6" t="s">
        <v>94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2" t="s">
        <v>131</v>
      </c>
      <c r="B32" s="82"/>
      <c r="C32" s="82"/>
      <c r="D32" s="82"/>
      <c r="E32" s="82"/>
      <c r="F32" s="82"/>
      <c r="G32" s="82"/>
    </row>
    <row r="33" spans="1:7" x14ac:dyDescent="0.25">
      <c r="A33" s="82" t="s">
        <v>132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8" t="s">
        <v>137</v>
      </c>
      <c r="B1" s="88"/>
      <c r="C1" s="88"/>
      <c r="D1" s="88"/>
      <c r="E1" s="88"/>
      <c r="F1" s="88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2025-03-03T18:42:06Z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